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charts/chart8.xml" ContentType="application/vnd.openxmlformats-officedocument.drawingml.chart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3.xml" ContentType="application/vnd.openxmlformats-officedocument.drawingml.chart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chart7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worksheets/sheet3.xml" ContentType="application/vnd.openxmlformats-officedocument.spreadsheetml.worksheet+xml"/>
  <Override PartName="/xl/charts/chart9.xml" ContentType="application/vnd.openxmlformats-officedocument.drawingml.chart+xml"/>
  <Default Extension="rels" ContentType="application/vnd.openxmlformats-package.relationships+xml"/>
  <Default Extension="jpeg" ContentType="image/jpeg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20" yWindow="720" windowWidth="46460" windowHeight="25780" tabRatio="500" activeTab="3"/>
  </bookViews>
  <sheets>
    <sheet name="2014" sheetId="1" r:id="rId1"/>
    <sheet name="2015" sheetId="2" r:id="rId2"/>
    <sheet name="Income" sheetId="3" r:id="rId3"/>
    <sheet name="Expense" sheetId="4" r:id="rId4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9" i="1"/>
  <c r="M26"/>
  <c r="M28"/>
  <c r="L9"/>
  <c r="L26"/>
  <c r="L28"/>
  <c r="K9"/>
  <c r="K26"/>
  <c r="K28"/>
  <c r="J9"/>
  <c r="J26"/>
  <c r="J28"/>
  <c r="I9"/>
  <c r="I26"/>
  <c r="I28"/>
  <c r="H9"/>
  <c r="H26"/>
  <c r="H28"/>
  <c r="G9"/>
  <c r="G26"/>
  <c r="G28"/>
  <c r="F9"/>
  <c r="F12"/>
  <c r="F16"/>
  <c r="F25"/>
  <c r="F26"/>
  <c r="F28"/>
  <c r="E9"/>
  <c r="E12"/>
  <c r="E16"/>
  <c r="E25"/>
  <c r="E26"/>
  <c r="E28"/>
  <c r="D9"/>
  <c r="D12"/>
  <c r="D16"/>
  <c r="D26"/>
  <c r="D28"/>
  <c r="C9"/>
  <c r="C12"/>
  <c r="C16"/>
  <c r="C26"/>
  <c r="C28"/>
  <c r="B9"/>
  <c r="B12"/>
  <c r="B26"/>
  <c r="B28"/>
  <c r="M28" i="2"/>
  <c r="L28"/>
  <c r="K28"/>
  <c r="J28"/>
  <c r="I28"/>
  <c r="H28"/>
  <c r="G28"/>
  <c r="F28"/>
  <c r="E9"/>
  <c r="E26"/>
  <c r="E28"/>
  <c r="D9"/>
  <c r="D26"/>
  <c r="D28"/>
  <c r="C9"/>
  <c r="C26"/>
  <c r="C28"/>
  <c r="B9"/>
  <c r="B26"/>
  <c r="B28"/>
</calcChain>
</file>

<file path=xl/sharedStrings.xml><?xml version="1.0" encoding="utf-8"?>
<sst xmlns="http://schemas.openxmlformats.org/spreadsheetml/2006/main" count="75" uniqueCount="57">
  <si>
    <t>Category</t>
    <phoneticPr fontId="1" type="noConversion"/>
  </si>
  <si>
    <t>4300 Mem dues</t>
    <phoneticPr fontId="1" type="noConversion"/>
  </si>
  <si>
    <t>4400 Web rev</t>
    <phoneticPr fontId="1" type="noConversion"/>
  </si>
  <si>
    <t>4500 Journal</t>
    <phoneticPr fontId="1" type="noConversion"/>
  </si>
  <si>
    <t>4825 Contrib</t>
    <phoneticPr fontId="1" type="noConversion"/>
  </si>
  <si>
    <t>4850 invest</t>
    <phoneticPr fontId="1" type="noConversion"/>
  </si>
  <si>
    <t>4900 Other</t>
    <phoneticPr fontId="1" type="noConversion"/>
  </si>
  <si>
    <t>Jan</t>
    <phoneticPr fontId="1" type="noConversion"/>
  </si>
  <si>
    <t>Feb</t>
    <phoneticPr fontId="1" type="noConversion"/>
  </si>
  <si>
    <t>Mar</t>
    <phoneticPr fontId="1" type="noConversion"/>
  </si>
  <si>
    <t>Apr</t>
    <phoneticPr fontId="1" type="noConversion"/>
  </si>
  <si>
    <t>May</t>
    <phoneticPr fontId="1" type="noConversion"/>
  </si>
  <si>
    <t>Jun</t>
    <phoneticPr fontId="1" type="noConversion"/>
  </si>
  <si>
    <t>Jul</t>
    <phoneticPr fontId="1" type="noConversion"/>
  </si>
  <si>
    <t>Aug</t>
    <phoneticPr fontId="1" type="noConversion"/>
  </si>
  <si>
    <t>Sep</t>
    <phoneticPr fontId="1" type="noConversion"/>
  </si>
  <si>
    <t>Oct</t>
    <phoneticPr fontId="1" type="noConversion"/>
  </si>
  <si>
    <t>Nov</t>
    <phoneticPr fontId="1" type="noConversion"/>
  </si>
  <si>
    <t>Dec</t>
    <phoneticPr fontId="1" type="noConversion"/>
  </si>
  <si>
    <t>Total</t>
    <phoneticPr fontId="1" type="noConversion"/>
  </si>
  <si>
    <t>Total</t>
    <phoneticPr fontId="1" type="noConversion"/>
  </si>
  <si>
    <t>Income</t>
    <phoneticPr fontId="1" type="noConversion"/>
  </si>
  <si>
    <t>Expense</t>
    <phoneticPr fontId="1" type="noConversion"/>
  </si>
  <si>
    <t xml:space="preserve">5995  Personel </t>
    <phoneticPr fontId="1" type="noConversion"/>
  </si>
  <si>
    <t>Dec</t>
    <phoneticPr fontId="1" type="noConversion"/>
  </si>
  <si>
    <t xml:space="preserve">6095 EC GB </t>
    <phoneticPr fontId="1" type="noConversion"/>
  </si>
  <si>
    <t>6195 Journal</t>
    <phoneticPr fontId="1" type="noConversion"/>
  </si>
  <si>
    <t>6380 Intrnet</t>
    <phoneticPr fontId="1" type="noConversion"/>
  </si>
  <si>
    <t xml:space="preserve">6400  Member </t>
    <phoneticPr fontId="1" type="noConversion"/>
  </si>
  <si>
    <t>6600 Awards</t>
    <phoneticPr fontId="1" type="noConversion"/>
  </si>
  <si>
    <t>6650 Sections</t>
    <phoneticPr fontId="1" type="noConversion"/>
  </si>
  <si>
    <t>6700 Conf</t>
    <phoneticPr fontId="1" type="noConversion"/>
  </si>
  <si>
    <t>6800 Office</t>
    <phoneticPr fontId="1" type="noConversion"/>
  </si>
  <si>
    <t>6950 Other</t>
    <phoneticPr fontId="1" type="noConversion"/>
  </si>
  <si>
    <t>7000 Financing</t>
    <phoneticPr fontId="1" type="noConversion"/>
  </si>
  <si>
    <t>7200 Deprec</t>
    <phoneticPr fontId="1" type="noConversion"/>
  </si>
  <si>
    <t>7300 Member A/R</t>
    <phoneticPr fontId="1" type="noConversion"/>
  </si>
  <si>
    <t>8200 taxes</t>
    <phoneticPr fontId="1" type="noConversion"/>
  </si>
  <si>
    <t>Total</t>
  </si>
  <si>
    <t>Total</t>
    <phoneticPr fontId="1" type="noConversion"/>
  </si>
  <si>
    <t>Expense</t>
  </si>
  <si>
    <t xml:space="preserve">5995  Personel </t>
  </si>
  <si>
    <t>6195 Journal</t>
  </si>
  <si>
    <t>6380 Intrnet</t>
  </si>
  <si>
    <t xml:space="preserve">6400  Member </t>
  </si>
  <si>
    <t>6600 Awards</t>
  </si>
  <si>
    <t>6650 Sections</t>
  </si>
  <si>
    <t>6700 Conf</t>
  </si>
  <si>
    <t>6800 Office</t>
  </si>
  <si>
    <t>6950 Other</t>
  </si>
  <si>
    <t>7000 Financing</t>
  </si>
  <si>
    <t>7200 Deprec</t>
  </si>
  <si>
    <t>7300 Member A/R</t>
  </si>
  <si>
    <t>8200 taxes</t>
  </si>
  <si>
    <t xml:space="preserve">6095 EC GB </t>
    <phoneticPr fontId="1" type="noConversion"/>
  </si>
  <si>
    <t>Net Income</t>
    <phoneticPr fontId="1" type="noConversion"/>
  </si>
  <si>
    <t>Net income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</si>
</sst>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4300 Member Dues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40794400699912"/>
          <c:y val="0.184813732733148"/>
          <c:w val="0.691126202974628"/>
          <c:h val="0.607832433744057"/>
        </c:manualLayout>
      </c:layout>
      <c:barChart>
        <c:barDir val="col"/>
        <c:grouping val="clustered"/>
        <c:ser>
          <c:idx val="0"/>
          <c:order val="0"/>
          <c:tx>
            <c:v>2015</c:v>
          </c:tx>
          <c:cat>
            <c:multiLvlStrRef>
              <c:f>('2015'!$B$1,'2015'!$C$1,'2015'!$D$1,'2015'!$E$1,'2015'!$F$1,'2015'!$G$1,'2015'!$H$1,'2015'!$I$1,'2015'!$J$1,'2015'!$K$1,'2015'!$L$1,'2015'!#REF!)</c:f>
            </c:multiLvlStrRef>
          </c:cat>
          <c:val>
            <c:numRef>
              <c:f>'2015'!$B$3:$L$3</c:f>
              <c:numCache>
                <c:formatCode>General</c:formatCode>
                <c:ptCount val="11"/>
                <c:pt idx="0">
                  <c:v>71318.0</c:v>
                </c:pt>
                <c:pt idx="1">
                  <c:v>71318.0</c:v>
                </c:pt>
                <c:pt idx="2">
                  <c:v>101754.0</c:v>
                </c:pt>
                <c:pt idx="3">
                  <c:v>102104.0</c:v>
                </c:pt>
                <c:pt idx="4">
                  <c:v>103498.0</c:v>
                </c:pt>
                <c:pt idx="5">
                  <c:v>107055.0</c:v>
                </c:pt>
                <c:pt idx="6">
                  <c:v>105246.0</c:v>
                </c:pt>
              </c:numCache>
            </c:numRef>
          </c:val>
        </c:ser>
        <c:ser>
          <c:idx val="1"/>
          <c:order val="1"/>
          <c:tx>
            <c:v>2014</c:v>
          </c:tx>
          <c:val>
            <c:numRef>
              <c:f>'2014'!$B$3:$M$3</c:f>
              <c:numCache>
                <c:formatCode>General</c:formatCode>
                <c:ptCount val="12"/>
                <c:pt idx="0">
                  <c:v>55908.0</c:v>
                </c:pt>
                <c:pt idx="1">
                  <c:v>55908.0</c:v>
                </c:pt>
                <c:pt idx="2">
                  <c:v>101177.0</c:v>
                </c:pt>
                <c:pt idx="3">
                  <c:v>97177.0</c:v>
                </c:pt>
                <c:pt idx="4">
                  <c:v>97177.0</c:v>
                </c:pt>
                <c:pt idx="5">
                  <c:v>112665.0</c:v>
                </c:pt>
                <c:pt idx="6">
                  <c:v>112665.0</c:v>
                </c:pt>
                <c:pt idx="7">
                  <c:v>112665.0</c:v>
                </c:pt>
                <c:pt idx="8">
                  <c:v>116226.0</c:v>
                </c:pt>
                <c:pt idx="9">
                  <c:v>116226.0</c:v>
                </c:pt>
                <c:pt idx="10">
                  <c:v>112226.0</c:v>
                </c:pt>
                <c:pt idx="11">
                  <c:v>112932.0</c:v>
                </c:pt>
              </c:numCache>
            </c:numRef>
          </c:val>
        </c:ser>
        <c:axId val="323965512"/>
        <c:axId val="323968696"/>
      </c:barChart>
      <c:catAx>
        <c:axId val="323965512"/>
        <c:scaling>
          <c:orientation val="minMax"/>
        </c:scaling>
        <c:axPos val="b"/>
        <c:tickLblPos val="nextTo"/>
        <c:txPr>
          <a:bodyPr rot="-2700000" vert="horz" anchor="b" anchorCtr="1"/>
          <a:lstStyle/>
          <a:p>
            <a:pPr>
              <a:defRPr sz="1200" b="1" i="0"/>
            </a:pPr>
            <a:endParaRPr lang="en-US"/>
          </a:p>
        </c:txPr>
        <c:crossAx val="323968696"/>
        <c:crosses val="autoZero"/>
        <c:auto val="1"/>
        <c:lblAlgn val="ctr"/>
        <c:lblOffset val="100"/>
      </c:catAx>
      <c:valAx>
        <c:axId val="32396869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1" i="0"/>
            </a:pPr>
            <a:endParaRPr lang="en-US"/>
          </a:p>
        </c:txPr>
        <c:crossAx val="32396551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 b="1" i="0"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Internet expense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2015</c:v>
          </c:tx>
          <c:cat>
            <c:strRef>
              <c:f>'[financials.xlsx]2015'!$B$1,'[financials.xlsx]2015'!$C$1,'[financials.xlsx]2015'!$D$1,'[financials.xlsx]2015'!$E$1,'[financials.xlsx]2015'!$F$1,'[financials.xlsx]2015'!$G$1,'[financials.xlsx]2015'!$H$1,'[financials.xlsx]2015'!$I$1,'[financials.xlsx]2015'!$J$1,'[financials.xlsx]2015'!$K$1,'[financials.xlsx]2015'!$L$1,'[financials.xlsx]2015'!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'2015'!$B$15:$M$15</c:f>
              <c:numCache>
                <c:formatCode>General</c:formatCode>
                <c:ptCount val="12"/>
                <c:pt idx="0">
                  <c:v>557.0</c:v>
                </c:pt>
                <c:pt idx="1">
                  <c:v>3761.0</c:v>
                </c:pt>
                <c:pt idx="2">
                  <c:v>6959.0</c:v>
                </c:pt>
                <c:pt idx="3">
                  <c:v>8628.0</c:v>
                </c:pt>
                <c:pt idx="4">
                  <c:v>42224.0</c:v>
                </c:pt>
                <c:pt idx="5">
                  <c:v>43126.0</c:v>
                </c:pt>
                <c:pt idx="6">
                  <c:v>42030.0</c:v>
                </c:pt>
              </c:numCache>
            </c:numRef>
          </c:val>
        </c:ser>
        <c:ser>
          <c:idx val="1"/>
          <c:order val="1"/>
          <c:tx>
            <c:v>2014</c:v>
          </c:tx>
          <c:val>
            <c:numRef>
              <c:f>'2014'!$B$15:$M$15</c:f>
              <c:numCache>
                <c:formatCode>General</c:formatCode>
                <c:ptCount val="12"/>
                <c:pt idx="0">
                  <c:v>3139.0</c:v>
                </c:pt>
                <c:pt idx="1">
                  <c:v>6652.0</c:v>
                </c:pt>
                <c:pt idx="2">
                  <c:v>9934.0</c:v>
                </c:pt>
                <c:pt idx="3">
                  <c:v>13200.0</c:v>
                </c:pt>
                <c:pt idx="4">
                  <c:v>16287.0</c:v>
                </c:pt>
                <c:pt idx="5">
                  <c:v>20184.0</c:v>
                </c:pt>
                <c:pt idx="6">
                  <c:v>23405.0</c:v>
                </c:pt>
                <c:pt idx="7">
                  <c:v>26629.0</c:v>
                </c:pt>
                <c:pt idx="8">
                  <c:v>29877.0</c:v>
                </c:pt>
                <c:pt idx="9">
                  <c:v>32890.0</c:v>
                </c:pt>
                <c:pt idx="10">
                  <c:v>32890.0</c:v>
                </c:pt>
                <c:pt idx="11">
                  <c:v>39364.0</c:v>
                </c:pt>
              </c:numCache>
            </c:numRef>
          </c:val>
        </c:ser>
        <c:axId val="322933176"/>
        <c:axId val="332581896"/>
      </c:barChart>
      <c:catAx>
        <c:axId val="322933176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 sz="1200" b="1" i="0"/>
            </a:pPr>
            <a:endParaRPr lang="en-US"/>
          </a:p>
        </c:txPr>
        <c:crossAx val="332581896"/>
        <c:crosses val="autoZero"/>
        <c:auto val="1"/>
        <c:lblAlgn val="ctr"/>
        <c:lblOffset val="100"/>
      </c:catAx>
      <c:valAx>
        <c:axId val="33258189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1" i="0"/>
            </a:pPr>
            <a:endParaRPr lang="en-US"/>
          </a:p>
        </c:txPr>
        <c:crossAx val="32293317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 b="1" i="0"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Personel expense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2015</c:v>
          </c:tx>
          <c:cat>
            <c:strRef>
              <c:f>'[financials.xlsx]2015'!$B$1,'[financials.xlsx]2015'!$C$1,'[financials.xlsx]2015'!$D$1,'[financials.xlsx]2015'!$E$1,'[financials.xlsx]2015'!$F$1,'[financials.xlsx]2015'!$G$1,'[financials.xlsx]2015'!$H$1,'[financials.xlsx]2015'!$I$1,'[financials.xlsx]2015'!$J$1,'[financials.xlsx]2015'!$K$1,'[financials.xlsx]2015'!$L$1,'[financials.xlsx]2015'!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'2015'!$B$12:$M$12</c:f>
              <c:numCache>
                <c:formatCode>General</c:formatCode>
                <c:ptCount val="12"/>
                <c:pt idx="0">
                  <c:v>8956.0</c:v>
                </c:pt>
                <c:pt idx="1">
                  <c:v>23096.0</c:v>
                </c:pt>
                <c:pt idx="2">
                  <c:v>37282.0</c:v>
                </c:pt>
                <c:pt idx="3">
                  <c:v>59153.0</c:v>
                </c:pt>
                <c:pt idx="4">
                  <c:v>73221.0</c:v>
                </c:pt>
                <c:pt idx="5">
                  <c:v>87290.0</c:v>
                </c:pt>
                <c:pt idx="6">
                  <c:v>101359.0</c:v>
                </c:pt>
              </c:numCache>
            </c:numRef>
          </c:val>
        </c:ser>
        <c:ser>
          <c:idx val="1"/>
          <c:order val="1"/>
          <c:tx>
            <c:v>2014</c:v>
          </c:tx>
          <c:val>
            <c:numRef>
              <c:f>'2014'!$B$12:$M$12</c:f>
              <c:numCache>
                <c:formatCode>General</c:formatCode>
                <c:ptCount val="12"/>
                <c:pt idx="0">
                  <c:v>17882.0</c:v>
                </c:pt>
                <c:pt idx="1">
                  <c:v>35443.0</c:v>
                </c:pt>
                <c:pt idx="2">
                  <c:v>54461.0</c:v>
                </c:pt>
                <c:pt idx="3">
                  <c:v>68533.0</c:v>
                </c:pt>
                <c:pt idx="4">
                  <c:v>89197.0</c:v>
                </c:pt>
                <c:pt idx="5">
                  <c:v>97487.0</c:v>
                </c:pt>
                <c:pt idx="6">
                  <c:v>111678.0</c:v>
                </c:pt>
                <c:pt idx="7">
                  <c:v>127839.0</c:v>
                </c:pt>
                <c:pt idx="8">
                  <c:v>141908.0</c:v>
                </c:pt>
                <c:pt idx="9">
                  <c:v>162409.0</c:v>
                </c:pt>
                <c:pt idx="10">
                  <c:v>176478.0</c:v>
                </c:pt>
                <c:pt idx="11">
                  <c:v>193995.0</c:v>
                </c:pt>
              </c:numCache>
            </c:numRef>
          </c:val>
        </c:ser>
        <c:axId val="633534584"/>
        <c:axId val="633394920"/>
      </c:barChart>
      <c:catAx>
        <c:axId val="633534584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 sz="1200" b="1" i="0"/>
            </a:pPr>
            <a:endParaRPr lang="en-US"/>
          </a:p>
        </c:txPr>
        <c:crossAx val="633394920"/>
        <c:crosses val="autoZero"/>
        <c:auto val="1"/>
        <c:lblAlgn val="ctr"/>
        <c:lblOffset val="100"/>
      </c:catAx>
      <c:valAx>
        <c:axId val="63339492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1" i="0"/>
            </a:pPr>
            <a:endParaRPr lang="en-US"/>
          </a:p>
        </c:txPr>
        <c:crossAx val="63353458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 b="1" i="0"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4400 Web Revenue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8541149822026"/>
          <c:y val="0.169719540357809"/>
          <c:w val="0.741895876029195"/>
          <c:h val="0.678609109373696"/>
        </c:manualLayout>
      </c:layout>
      <c:barChart>
        <c:barDir val="col"/>
        <c:grouping val="clustered"/>
        <c:ser>
          <c:idx val="0"/>
          <c:order val="0"/>
          <c:tx>
            <c:v>2015</c:v>
          </c:tx>
          <c:cat>
            <c:strRef>
              <c:f>'[financials.xlsx]2015'!$B$1,'[financials.xlsx]2015'!$C$1,'[financials.xlsx]2015'!$D$1,'[financials.xlsx]2015'!$E$1,'[financials.xlsx]2015'!$F$1,'[financials.xlsx]2015'!$G$1,'[financials.xlsx]2015'!$H$1,'[financials.xlsx]2015'!$I$1,'[financials.xlsx]2015'!$J$1,'[financials.xlsx]2015'!$K$1,'[financials.xlsx]2015'!$L$1,'[financials.xlsx]2015'!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'2015'!$B$4:$L$4</c:f>
              <c:numCache>
                <c:formatCode>General</c:formatCode>
                <c:ptCount val="11"/>
                <c:pt idx="0">
                  <c:v>8061.0</c:v>
                </c:pt>
                <c:pt idx="1">
                  <c:v>8061.0</c:v>
                </c:pt>
                <c:pt idx="2">
                  <c:v>12386.0</c:v>
                </c:pt>
                <c:pt idx="3">
                  <c:v>16424.0</c:v>
                </c:pt>
                <c:pt idx="4">
                  <c:v>19880.0</c:v>
                </c:pt>
                <c:pt idx="5">
                  <c:v>21709.0</c:v>
                </c:pt>
                <c:pt idx="6">
                  <c:v>22519.0</c:v>
                </c:pt>
              </c:numCache>
            </c:numRef>
          </c:val>
        </c:ser>
        <c:ser>
          <c:idx val="1"/>
          <c:order val="1"/>
          <c:tx>
            <c:v>2014</c:v>
          </c:tx>
          <c:val>
            <c:numRef>
              <c:f>'2014'!$B$4:$M$4</c:f>
              <c:numCache>
                <c:formatCode>General</c:formatCode>
                <c:ptCount val="12"/>
                <c:pt idx="0">
                  <c:v>587.0</c:v>
                </c:pt>
                <c:pt idx="1">
                  <c:v>13695.0</c:v>
                </c:pt>
                <c:pt idx="2">
                  <c:v>23660.0</c:v>
                </c:pt>
                <c:pt idx="3">
                  <c:v>24115.0</c:v>
                </c:pt>
                <c:pt idx="4">
                  <c:v>25466.0</c:v>
                </c:pt>
                <c:pt idx="5">
                  <c:v>26621.0</c:v>
                </c:pt>
                <c:pt idx="6">
                  <c:v>26926.0</c:v>
                </c:pt>
                <c:pt idx="7">
                  <c:v>27231.0</c:v>
                </c:pt>
                <c:pt idx="8">
                  <c:v>27322.0</c:v>
                </c:pt>
                <c:pt idx="9">
                  <c:v>31571.0</c:v>
                </c:pt>
                <c:pt idx="10">
                  <c:v>33323.0</c:v>
                </c:pt>
                <c:pt idx="11">
                  <c:v>35780.0</c:v>
                </c:pt>
              </c:numCache>
            </c:numRef>
          </c:val>
        </c:ser>
        <c:axId val="519140856"/>
        <c:axId val="519144040"/>
      </c:barChart>
      <c:catAx>
        <c:axId val="519140856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 sz="1200" b="1" i="0"/>
            </a:pPr>
            <a:endParaRPr lang="en-US"/>
          </a:p>
        </c:txPr>
        <c:crossAx val="519144040"/>
        <c:crosses val="autoZero"/>
        <c:auto val="1"/>
        <c:lblAlgn val="ctr"/>
        <c:lblOffset val="100"/>
      </c:catAx>
      <c:valAx>
        <c:axId val="51914404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1" i="0"/>
            </a:pPr>
            <a:endParaRPr lang="en-US"/>
          </a:p>
        </c:txPr>
        <c:crossAx val="51914085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 b="1" i="0"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4500 Journal</a:t>
            </a:r>
          </a:p>
        </c:rich>
      </c:tx>
    </c:title>
    <c:plotArea>
      <c:layout>
        <c:manualLayout>
          <c:layoutTarget val="inner"/>
          <c:xMode val="edge"/>
          <c:yMode val="edge"/>
          <c:x val="0.15173053368329"/>
          <c:y val="0.128939813534755"/>
          <c:w val="0.691126202974628"/>
          <c:h val="0.607832433744057"/>
        </c:manualLayout>
      </c:layout>
      <c:barChart>
        <c:barDir val="col"/>
        <c:grouping val="clustered"/>
        <c:ser>
          <c:idx val="0"/>
          <c:order val="0"/>
          <c:tx>
            <c:v>2015</c:v>
          </c:tx>
          <c:cat>
            <c:strRef>
              <c:f>'[financials.xlsx]2015'!$B$1,'[financials.xlsx]2015'!$C$1,'[financials.xlsx]2015'!$D$1,'[financials.xlsx]2015'!$E$1,'[financials.xlsx]2015'!$F$1,'[financials.xlsx]2015'!$G$1,'[financials.xlsx]2015'!$H$1,'[financials.xlsx]2015'!$I$1,'[financials.xlsx]2015'!$J$1,'[financials.xlsx]2015'!$K$1,'[financials.xlsx]2015'!$L$1,'[financials.xlsx]2015'!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'2015'!$B$5:$L$5</c:f>
              <c:numCache>
                <c:formatCode>General</c:formatCode>
                <c:ptCount val="11"/>
                <c:pt idx="0">
                  <c:v>151448.0</c:v>
                </c:pt>
                <c:pt idx="1">
                  <c:v>151448.0</c:v>
                </c:pt>
                <c:pt idx="2">
                  <c:v>259772.0</c:v>
                </c:pt>
                <c:pt idx="3">
                  <c:v>271074.0</c:v>
                </c:pt>
                <c:pt idx="4">
                  <c:v>298850.0</c:v>
                </c:pt>
                <c:pt idx="5">
                  <c:v>493938.0</c:v>
                </c:pt>
                <c:pt idx="6">
                  <c:v>507042.0</c:v>
                </c:pt>
              </c:numCache>
            </c:numRef>
          </c:val>
        </c:ser>
        <c:ser>
          <c:idx val="1"/>
          <c:order val="1"/>
          <c:tx>
            <c:v>2014</c:v>
          </c:tx>
          <c:val>
            <c:numRef>
              <c:f>'2014'!$B$5:$M$5</c:f>
              <c:numCache>
                <c:formatCode>General</c:formatCode>
                <c:ptCount val="12"/>
                <c:pt idx="0">
                  <c:v>207281.0</c:v>
                </c:pt>
                <c:pt idx="1">
                  <c:v>224223.0</c:v>
                </c:pt>
                <c:pt idx="2">
                  <c:v>255713.0</c:v>
                </c:pt>
                <c:pt idx="3">
                  <c:v>270642.0</c:v>
                </c:pt>
                <c:pt idx="4">
                  <c:v>290563.0</c:v>
                </c:pt>
                <c:pt idx="5">
                  <c:v>519953.0</c:v>
                </c:pt>
                <c:pt idx="6">
                  <c:v>533131.0</c:v>
                </c:pt>
                <c:pt idx="7">
                  <c:v>550334.0</c:v>
                </c:pt>
                <c:pt idx="8">
                  <c:v>608177.0</c:v>
                </c:pt>
                <c:pt idx="9">
                  <c:v>625458.0</c:v>
                </c:pt>
                <c:pt idx="10">
                  <c:v>640524.0</c:v>
                </c:pt>
                <c:pt idx="11">
                  <c:v>668217.0</c:v>
                </c:pt>
              </c:numCache>
            </c:numRef>
          </c:val>
        </c:ser>
        <c:axId val="519174600"/>
        <c:axId val="519177784"/>
      </c:barChart>
      <c:catAx>
        <c:axId val="519174600"/>
        <c:scaling>
          <c:orientation val="minMax"/>
        </c:scaling>
        <c:axPos val="b"/>
        <c:tickLblPos val="nextTo"/>
        <c:txPr>
          <a:bodyPr rot="-2700000" vert="horz" anchor="b" anchorCtr="1"/>
          <a:lstStyle/>
          <a:p>
            <a:pPr>
              <a:defRPr sz="1200" b="1" i="0"/>
            </a:pPr>
            <a:endParaRPr lang="en-US"/>
          </a:p>
        </c:txPr>
        <c:crossAx val="519177784"/>
        <c:crosses val="autoZero"/>
        <c:auto val="1"/>
        <c:lblAlgn val="ctr"/>
        <c:lblOffset val="100"/>
      </c:catAx>
      <c:valAx>
        <c:axId val="51917778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1" i="0"/>
            </a:pPr>
            <a:endParaRPr lang="en-US"/>
          </a:p>
        </c:txPr>
        <c:crossAx val="519174600"/>
        <c:crosses val="autoZero"/>
        <c:crossBetween val="between"/>
      </c:valAx>
    </c:plotArea>
    <c:legend>
      <c:legendPos val="r"/>
      <c:txPr>
        <a:bodyPr/>
        <a:lstStyle/>
        <a:p>
          <a:pPr>
            <a:defRPr sz="1200" b="1" i="0"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Income Total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2015</c:v>
          </c:tx>
          <c:cat>
            <c:strRef>
              <c:f>'[financials.xlsx]2015'!$B$1,'[financials.xlsx]2015'!$C$1,'[financials.xlsx]2015'!$D$1,'[financials.xlsx]2015'!$E$1,'[financials.xlsx]2015'!$F$1,'[financials.xlsx]2015'!$G$1,'[financials.xlsx]2015'!$H$1,'[financials.xlsx]2015'!$I$1,'[financials.xlsx]2015'!$J$1,'[financials.xlsx]2015'!$K$1,'[financials.xlsx]2015'!$L$1,'[financials.xlsx]2015'!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'2015'!$B$9:$L$9</c:f>
              <c:numCache>
                <c:formatCode>General</c:formatCode>
                <c:ptCount val="11"/>
                <c:pt idx="0">
                  <c:v>232917.0</c:v>
                </c:pt>
                <c:pt idx="1">
                  <c:v>239103.0</c:v>
                </c:pt>
                <c:pt idx="2">
                  <c:v>384940.0</c:v>
                </c:pt>
                <c:pt idx="3">
                  <c:v>406785.0</c:v>
                </c:pt>
                <c:pt idx="4">
                  <c:v>439674.0</c:v>
                </c:pt>
                <c:pt idx="5">
                  <c:v>641439.0</c:v>
                </c:pt>
                <c:pt idx="6">
                  <c:v>651607.0</c:v>
                </c:pt>
              </c:numCache>
            </c:numRef>
          </c:val>
        </c:ser>
        <c:ser>
          <c:idx val="1"/>
          <c:order val="1"/>
          <c:tx>
            <c:v>2014</c:v>
          </c:tx>
          <c:val>
            <c:numRef>
              <c:f>'2014'!$B$9:$M$9</c:f>
              <c:numCache>
                <c:formatCode>General</c:formatCode>
                <c:ptCount val="12"/>
                <c:pt idx="0">
                  <c:v>265467.0</c:v>
                </c:pt>
                <c:pt idx="1">
                  <c:v>296189.0</c:v>
                </c:pt>
                <c:pt idx="2">
                  <c:v>388674.0</c:v>
                </c:pt>
                <c:pt idx="3">
                  <c:v>401655.0</c:v>
                </c:pt>
                <c:pt idx="4">
                  <c:v>425578.0</c:v>
                </c:pt>
                <c:pt idx="5">
                  <c:v>674768.0</c:v>
                </c:pt>
                <c:pt idx="6">
                  <c:v>686976.0</c:v>
                </c:pt>
                <c:pt idx="7">
                  <c:v>712227.0</c:v>
                </c:pt>
                <c:pt idx="8">
                  <c:v>771550.0</c:v>
                </c:pt>
                <c:pt idx="9">
                  <c:v>801642.0</c:v>
                </c:pt>
                <c:pt idx="10">
                  <c:v>814884.0</c:v>
                </c:pt>
                <c:pt idx="11">
                  <c:v>870970.0</c:v>
                </c:pt>
              </c:numCache>
            </c:numRef>
          </c:val>
        </c:ser>
        <c:axId val="519210264"/>
        <c:axId val="519213448"/>
      </c:barChart>
      <c:catAx>
        <c:axId val="519210264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 sz="1200" b="1" i="0"/>
            </a:pPr>
            <a:endParaRPr lang="en-US"/>
          </a:p>
        </c:txPr>
        <c:crossAx val="519213448"/>
        <c:crosses val="autoZero"/>
        <c:auto val="1"/>
        <c:lblAlgn val="ctr"/>
        <c:lblOffset val="100"/>
      </c:catAx>
      <c:valAx>
        <c:axId val="51921344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1" i="0"/>
            </a:pPr>
            <a:endParaRPr lang="en-US"/>
          </a:p>
        </c:txPr>
        <c:crossAx val="519210264"/>
        <c:crosses val="autoZero"/>
        <c:crossBetween val="between"/>
      </c:valAx>
    </c:plotArea>
    <c:legend>
      <c:legendPos val="r"/>
      <c:txPr>
        <a:bodyPr/>
        <a:lstStyle/>
        <a:p>
          <a:pPr>
            <a:defRPr sz="1200" b="1" i="0"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Net Income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2015</c:v>
          </c:tx>
          <c:cat>
            <c:strRef>
              <c:f>'[financials.xlsx]2015'!$B$1,'[financials.xlsx]2015'!$C$1,'[financials.xlsx]2015'!$D$1,'[financials.xlsx]2015'!$E$1,'[financials.xlsx]2015'!$F$1,'[financials.xlsx]2015'!$G$1,'[financials.xlsx]2015'!$H$1,'[financials.xlsx]2015'!$I$1,'[financials.xlsx]2015'!$J$1,'[financials.xlsx]2015'!$K$1,'[financials.xlsx]2015'!$L$1,'[financials.xlsx]2015'!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'2015'!$B$28:$M$28</c:f>
              <c:numCache>
                <c:formatCode>General</c:formatCode>
                <c:ptCount val="12"/>
                <c:pt idx="0">
                  <c:v>168903.0</c:v>
                </c:pt>
                <c:pt idx="1">
                  <c:v>116364.0</c:v>
                </c:pt>
                <c:pt idx="2">
                  <c:v>181059.0</c:v>
                </c:pt>
                <c:pt idx="3">
                  <c:v>129874.0</c:v>
                </c:pt>
                <c:pt idx="4">
                  <c:v>89409.0</c:v>
                </c:pt>
                <c:pt idx="5">
                  <c:v>235488.0</c:v>
                </c:pt>
                <c:pt idx="6">
                  <c:v>176930.0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"/>
          <c:order val="1"/>
          <c:tx>
            <c:v>2014</c:v>
          </c:tx>
          <c:val>
            <c:numRef>
              <c:f>'2014'!$B$28:$M$28</c:f>
              <c:numCache>
                <c:formatCode>General</c:formatCode>
                <c:ptCount val="12"/>
                <c:pt idx="0">
                  <c:v>191722.0</c:v>
                </c:pt>
                <c:pt idx="1">
                  <c:v>140192.0</c:v>
                </c:pt>
                <c:pt idx="2">
                  <c:v>151786.0</c:v>
                </c:pt>
                <c:pt idx="3">
                  <c:v>104768.0</c:v>
                </c:pt>
                <c:pt idx="4">
                  <c:v>66344.0</c:v>
                </c:pt>
                <c:pt idx="5">
                  <c:v>260380.0</c:v>
                </c:pt>
                <c:pt idx="6">
                  <c:v>218085.0</c:v>
                </c:pt>
                <c:pt idx="7">
                  <c:v>176415.0</c:v>
                </c:pt>
                <c:pt idx="8">
                  <c:v>151005.0</c:v>
                </c:pt>
                <c:pt idx="9">
                  <c:v>114105.0</c:v>
                </c:pt>
                <c:pt idx="10">
                  <c:v>26039.0</c:v>
                </c:pt>
                <c:pt idx="11">
                  <c:v>-35574.0</c:v>
                </c:pt>
              </c:numCache>
            </c:numRef>
          </c:val>
        </c:ser>
        <c:axId val="519244328"/>
        <c:axId val="519247512"/>
      </c:barChart>
      <c:catAx>
        <c:axId val="519244328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 sz="1200" b="1" i="0"/>
            </a:pPr>
            <a:endParaRPr lang="en-US"/>
          </a:p>
        </c:txPr>
        <c:crossAx val="519247512"/>
        <c:crosses val="autoZero"/>
        <c:auto val="1"/>
        <c:lblAlgn val="ctr"/>
        <c:lblOffset val="100"/>
      </c:catAx>
      <c:valAx>
        <c:axId val="51924751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1" i="0"/>
            </a:pPr>
            <a:endParaRPr lang="en-US"/>
          </a:p>
        </c:txPr>
        <c:crossAx val="519244328"/>
        <c:crosses val="autoZero"/>
        <c:crossBetween val="between"/>
      </c:valAx>
    </c:plotArea>
    <c:legend>
      <c:legendPos val="r"/>
      <c:txPr>
        <a:bodyPr/>
        <a:lstStyle/>
        <a:p>
          <a:pPr>
            <a:defRPr sz="1200" b="1" i="0"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Journal expense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2015</c:v>
          </c:tx>
          <c:cat>
            <c:strRef>
              <c:f>'[financials.xlsx]2015'!$B$1,'[financials.xlsx]2015'!$C$1,'[financials.xlsx]2015'!$D$1,'[financials.xlsx]2015'!$E$1,'[financials.xlsx]2015'!$F$1,'[financials.xlsx]2015'!$G$1,'[financials.xlsx]2015'!$H$1,'[financials.xlsx]2015'!$I$1,'[financials.xlsx]2015'!$J$1,'[financials.xlsx]2015'!$K$1,'[financials.xlsx]2015'!$L$1,'[financials.xlsx]2015'!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'2015'!$B$14:$M$14</c:f>
              <c:numCache>
                <c:formatCode>General</c:formatCode>
                <c:ptCount val="12"/>
                <c:pt idx="0">
                  <c:v>33697.0</c:v>
                </c:pt>
                <c:pt idx="1">
                  <c:v>67347.0</c:v>
                </c:pt>
                <c:pt idx="2">
                  <c:v>100515.0</c:v>
                </c:pt>
                <c:pt idx="3">
                  <c:v>129079.0</c:v>
                </c:pt>
                <c:pt idx="4">
                  <c:v>170000.0</c:v>
                </c:pt>
                <c:pt idx="5">
                  <c:v>204134.0</c:v>
                </c:pt>
                <c:pt idx="6">
                  <c:v>251893.0</c:v>
                </c:pt>
              </c:numCache>
            </c:numRef>
          </c:val>
        </c:ser>
        <c:ser>
          <c:idx val="1"/>
          <c:order val="1"/>
          <c:tx>
            <c:v>2014</c:v>
          </c:tx>
          <c:val>
            <c:numRef>
              <c:f>'2014'!$B$14:$M$14</c:f>
              <c:numCache>
                <c:formatCode>General</c:formatCode>
                <c:ptCount val="12"/>
                <c:pt idx="0">
                  <c:v>39276.0</c:v>
                </c:pt>
                <c:pt idx="1">
                  <c:v>84472.0</c:v>
                </c:pt>
                <c:pt idx="2">
                  <c:v>116225.0</c:v>
                </c:pt>
                <c:pt idx="3">
                  <c:v>147884.0</c:v>
                </c:pt>
                <c:pt idx="4">
                  <c:v>179952.0</c:v>
                </c:pt>
                <c:pt idx="5">
                  <c:v>214098.0</c:v>
                </c:pt>
                <c:pt idx="6">
                  <c:v>244794.0</c:v>
                </c:pt>
                <c:pt idx="7">
                  <c:v>276874.0</c:v>
                </c:pt>
                <c:pt idx="8">
                  <c:v>317837.0</c:v>
                </c:pt>
                <c:pt idx="9">
                  <c:v>350535.0</c:v>
                </c:pt>
                <c:pt idx="10">
                  <c:v>386688.0</c:v>
                </c:pt>
                <c:pt idx="11">
                  <c:v>432268.0</c:v>
                </c:pt>
              </c:numCache>
            </c:numRef>
          </c:val>
        </c:ser>
        <c:axId val="519301512"/>
        <c:axId val="519304696"/>
      </c:barChart>
      <c:catAx>
        <c:axId val="519301512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 sz="1200" b="1" i="0"/>
            </a:pPr>
            <a:endParaRPr lang="en-US"/>
          </a:p>
        </c:txPr>
        <c:crossAx val="519304696"/>
        <c:crosses val="autoZero"/>
        <c:auto val="1"/>
        <c:lblAlgn val="ctr"/>
        <c:lblOffset val="100"/>
      </c:catAx>
      <c:valAx>
        <c:axId val="51930469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1" i="0"/>
            </a:pPr>
            <a:endParaRPr lang="en-US"/>
          </a:p>
        </c:txPr>
        <c:crossAx val="51930151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 b="1" i="0"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Total expense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2015</c:v>
          </c:tx>
          <c:cat>
            <c:strRef>
              <c:f>'[financials.xlsx]2015'!$B$1,'[financials.xlsx]2015'!$C$1,'[financials.xlsx]2015'!$D$1,'[financials.xlsx]2015'!$E$1,'[financials.xlsx]2015'!$F$1,'[financials.xlsx]2015'!$G$1,'[financials.xlsx]2015'!$H$1,'[financials.xlsx]2015'!$I$1,'[financials.xlsx]2015'!$J$1,'[financials.xlsx]2015'!$K$1,'[financials.xlsx]2015'!$L$1,'[financials.xlsx]2015'!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'2015'!$B$26:$M$26</c:f>
              <c:numCache>
                <c:formatCode>General</c:formatCode>
                <c:ptCount val="12"/>
                <c:pt idx="0">
                  <c:v>64014.0</c:v>
                </c:pt>
                <c:pt idx="1">
                  <c:v>122739.0</c:v>
                </c:pt>
                <c:pt idx="2">
                  <c:v>203881.0</c:v>
                </c:pt>
                <c:pt idx="3">
                  <c:v>276911.0</c:v>
                </c:pt>
                <c:pt idx="4">
                  <c:v>350265.0</c:v>
                </c:pt>
                <c:pt idx="5">
                  <c:v>405951.0</c:v>
                </c:pt>
                <c:pt idx="6">
                  <c:v>474677.0</c:v>
                </c:pt>
              </c:numCache>
            </c:numRef>
          </c:val>
        </c:ser>
        <c:ser>
          <c:idx val="1"/>
          <c:order val="1"/>
          <c:tx>
            <c:v>2014</c:v>
          </c:tx>
          <c:val>
            <c:numRef>
              <c:f>'2014'!$B$26:$M$26</c:f>
              <c:numCache>
                <c:formatCode>General</c:formatCode>
                <c:ptCount val="12"/>
                <c:pt idx="0">
                  <c:v>73745.0</c:v>
                </c:pt>
                <c:pt idx="1">
                  <c:v>155997.0</c:v>
                </c:pt>
                <c:pt idx="2">
                  <c:v>236888.0</c:v>
                </c:pt>
                <c:pt idx="3">
                  <c:v>296887.0</c:v>
                </c:pt>
                <c:pt idx="4">
                  <c:v>359234.0</c:v>
                </c:pt>
                <c:pt idx="5">
                  <c:v>414388.0</c:v>
                </c:pt>
                <c:pt idx="6">
                  <c:v>468891.0</c:v>
                </c:pt>
                <c:pt idx="7">
                  <c:v>535812.0</c:v>
                </c:pt>
                <c:pt idx="8">
                  <c:v>620545.0</c:v>
                </c:pt>
                <c:pt idx="9">
                  <c:v>687537.0</c:v>
                </c:pt>
                <c:pt idx="10">
                  <c:v>788845.0</c:v>
                </c:pt>
                <c:pt idx="11">
                  <c:v>906544.0</c:v>
                </c:pt>
              </c:numCache>
            </c:numRef>
          </c:val>
        </c:ser>
        <c:axId val="333040376"/>
        <c:axId val="333043560"/>
      </c:barChart>
      <c:catAx>
        <c:axId val="333040376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 sz="1200" b="1" i="0"/>
            </a:pPr>
            <a:endParaRPr lang="en-US"/>
          </a:p>
        </c:txPr>
        <c:crossAx val="333043560"/>
        <c:crosses val="autoZero"/>
        <c:auto val="1"/>
        <c:lblAlgn val="ctr"/>
        <c:lblOffset val="100"/>
      </c:catAx>
      <c:valAx>
        <c:axId val="33304356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1" i="0"/>
            </a:pPr>
            <a:endParaRPr lang="en-US"/>
          </a:p>
        </c:txPr>
        <c:crossAx val="33304037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 b="1" i="0"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Office expense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2015</c:v>
          </c:tx>
          <c:cat>
            <c:strRef>
              <c:f>'[financials.xlsx]2015'!$B$1,'[financials.xlsx]2015'!$C$1,'[financials.xlsx]2015'!$D$1,'[financials.xlsx]2015'!$E$1,'[financials.xlsx]2015'!$F$1,'[financials.xlsx]2015'!$G$1,'[financials.xlsx]2015'!$H$1,'[financials.xlsx]2015'!$I$1,'[financials.xlsx]2015'!$J$1,'[financials.xlsx]2015'!$K$1,'[financials.xlsx]2015'!$L$1,'[financials.xlsx]2015'!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'2015'!$B$20:$M$20</c:f>
              <c:numCache>
                <c:formatCode>General</c:formatCode>
                <c:ptCount val="12"/>
                <c:pt idx="0">
                  <c:v>7497.0</c:v>
                </c:pt>
                <c:pt idx="1">
                  <c:v>8039.0</c:v>
                </c:pt>
                <c:pt idx="2">
                  <c:v>14273.0</c:v>
                </c:pt>
                <c:pt idx="3">
                  <c:v>17672.0</c:v>
                </c:pt>
                <c:pt idx="4">
                  <c:v>20532.0</c:v>
                </c:pt>
                <c:pt idx="5">
                  <c:v>23730.0</c:v>
                </c:pt>
                <c:pt idx="6">
                  <c:v>29565.0</c:v>
                </c:pt>
              </c:numCache>
            </c:numRef>
          </c:val>
        </c:ser>
        <c:ser>
          <c:idx val="1"/>
          <c:order val="1"/>
          <c:tx>
            <c:v>2014</c:v>
          </c:tx>
          <c:val>
            <c:numRef>
              <c:f>'2014'!$B$20:$M$20</c:f>
              <c:numCache>
                <c:formatCode>General</c:formatCode>
                <c:ptCount val="12"/>
                <c:pt idx="0">
                  <c:v>10150.0</c:v>
                </c:pt>
                <c:pt idx="1">
                  <c:v>14366.0</c:v>
                </c:pt>
                <c:pt idx="2">
                  <c:v>24253.0</c:v>
                </c:pt>
                <c:pt idx="3">
                  <c:v>30615.0</c:v>
                </c:pt>
                <c:pt idx="4">
                  <c:v>34549.0</c:v>
                </c:pt>
                <c:pt idx="5">
                  <c:v>38842.0</c:v>
                </c:pt>
                <c:pt idx="6">
                  <c:v>43714.0</c:v>
                </c:pt>
                <c:pt idx="7">
                  <c:v>55914.0</c:v>
                </c:pt>
                <c:pt idx="8">
                  <c:v>66804.0</c:v>
                </c:pt>
                <c:pt idx="9">
                  <c:v>72244.0</c:v>
                </c:pt>
                <c:pt idx="10">
                  <c:v>86796.0</c:v>
                </c:pt>
                <c:pt idx="11">
                  <c:v>98173.0</c:v>
                </c:pt>
              </c:numCache>
            </c:numRef>
          </c:val>
        </c:ser>
        <c:axId val="535774440"/>
        <c:axId val="635871736"/>
      </c:barChart>
      <c:catAx>
        <c:axId val="535774440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 sz="1200" b="1" i="0"/>
            </a:pPr>
            <a:endParaRPr lang="en-US"/>
          </a:p>
        </c:txPr>
        <c:crossAx val="635871736"/>
        <c:crosses val="autoZero"/>
        <c:auto val="1"/>
        <c:lblAlgn val="ctr"/>
        <c:lblOffset val="100"/>
      </c:catAx>
      <c:valAx>
        <c:axId val="63587173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1" i="0"/>
            </a:pPr>
            <a:endParaRPr lang="en-US"/>
          </a:p>
        </c:txPr>
        <c:crossAx val="53577444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 b="1" i="0"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EC/GB expense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2015</c:v>
          </c:tx>
          <c:cat>
            <c:strRef>
              <c:f>'[financials.xlsx]2015'!$B$1,'[financials.xlsx]2015'!$C$1,'[financials.xlsx]2015'!$D$1,'[financials.xlsx]2015'!$E$1,'[financials.xlsx]2015'!$F$1,'[financials.xlsx]2015'!$G$1,'[financials.xlsx]2015'!$H$1,'[financials.xlsx]2015'!$I$1,'[financials.xlsx]2015'!$J$1,'[financials.xlsx]2015'!$K$1,'[financials.xlsx]2015'!$L$1,'[financials.xlsx]2015'!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'2015'!$B$13:$M$13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15357.0</c:v>
                </c:pt>
                <c:pt idx="3">
                  <c:v>16426.0</c:v>
                </c:pt>
                <c:pt idx="4">
                  <c:v>16427.0</c:v>
                </c:pt>
                <c:pt idx="5">
                  <c:v>16427.0</c:v>
                </c:pt>
                <c:pt idx="6">
                  <c:v>16427.0</c:v>
                </c:pt>
              </c:numCache>
            </c:numRef>
          </c:val>
        </c:ser>
        <c:ser>
          <c:idx val="1"/>
          <c:order val="1"/>
          <c:tx>
            <c:v>2014</c:v>
          </c:tx>
          <c:val>
            <c:numRef>
              <c:f>'2014'!$B$13:$M$13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4070.0</c:v>
                </c:pt>
                <c:pt idx="3">
                  <c:v>4070.0</c:v>
                </c:pt>
                <c:pt idx="4">
                  <c:v>4070.0</c:v>
                </c:pt>
                <c:pt idx="5">
                  <c:v>4129.0</c:v>
                </c:pt>
                <c:pt idx="6">
                  <c:v>4185.0</c:v>
                </c:pt>
                <c:pt idx="7">
                  <c:v>4185.0</c:v>
                </c:pt>
                <c:pt idx="8">
                  <c:v>4185.0</c:v>
                </c:pt>
                <c:pt idx="9">
                  <c:v>4185.0</c:v>
                </c:pt>
                <c:pt idx="10">
                  <c:v>18063.0</c:v>
                </c:pt>
                <c:pt idx="11">
                  <c:v>18063.0</c:v>
                </c:pt>
              </c:numCache>
            </c:numRef>
          </c:val>
        </c:ser>
        <c:axId val="535969944"/>
        <c:axId val="535966328"/>
      </c:barChart>
      <c:catAx>
        <c:axId val="535969944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 sz="1200" b="1" i="0"/>
            </a:pPr>
            <a:endParaRPr lang="en-US"/>
          </a:p>
        </c:txPr>
        <c:crossAx val="535966328"/>
        <c:crosses val="autoZero"/>
        <c:auto val="1"/>
        <c:lblAlgn val="ctr"/>
        <c:lblOffset val="100"/>
      </c:catAx>
      <c:valAx>
        <c:axId val="53596632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1" i="0"/>
            </a:pPr>
            <a:endParaRPr lang="en-US"/>
          </a:p>
        </c:txPr>
        <c:crossAx val="53596994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 b="1" i="0"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4" Type="http://schemas.openxmlformats.org/officeDocument/2006/relationships/chart" Target="../charts/chart9.xml"/><Relationship Id="rId5" Type="http://schemas.openxmlformats.org/officeDocument/2006/relationships/chart" Target="../charts/chart10.xml"/><Relationship Id="rId6" Type="http://schemas.openxmlformats.org/officeDocument/2006/relationships/chart" Target="../charts/chart11.xml"/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127000</xdr:rowOff>
    </xdr:from>
    <xdr:to>
      <xdr:col>5</xdr:col>
      <xdr:colOff>842434</xdr:colOff>
      <xdr:row>22</xdr:row>
      <xdr:rowOff>21167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52</xdr:row>
      <xdr:rowOff>0</xdr:rowOff>
    </xdr:from>
    <xdr:to>
      <xdr:col>5</xdr:col>
      <xdr:colOff>825500</xdr:colOff>
      <xdr:row>73</xdr:row>
      <xdr:rowOff>127000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101</xdr:row>
      <xdr:rowOff>0</xdr:rowOff>
    </xdr:from>
    <xdr:to>
      <xdr:col>5</xdr:col>
      <xdr:colOff>863600</xdr:colOff>
      <xdr:row>123</xdr:row>
      <xdr:rowOff>152400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127000</xdr:colOff>
      <xdr:row>150</xdr:row>
      <xdr:rowOff>0</xdr:rowOff>
    </xdr:from>
    <xdr:to>
      <xdr:col>5</xdr:col>
      <xdr:colOff>838200</xdr:colOff>
      <xdr:row>170</xdr:row>
      <xdr:rowOff>101600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152400</xdr:colOff>
      <xdr:row>198</xdr:row>
      <xdr:rowOff>114300</xdr:rowOff>
    </xdr:from>
    <xdr:to>
      <xdr:col>5</xdr:col>
      <xdr:colOff>749300</xdr:colOff>
      <xdr:row>221</xdr:row>
      <xdr:rowOff>50800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5</xdr:col>
      <xdr:colOff>901700</xdr:colOff>
      <xdr:row>24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50800</xdr:colOff>
      <xdr:row>247</xdr:row>
      <xdr:rowOff>101600</xdr:rowOff>
    </xdr:from>
    <xdr:to>
      <xdr:col>5</xdr:col>
      <xdr:colOff>736600</xdr:colOff>
      <xdr:row>269</xdr:row>
      <xdr:rowOff>127000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101600</xdr:colOff>
      <xdr:row>198</xdr:row>
      <xdr:rowOff>139700</xdr:rowOff>
    </xdr:from>
    <xdr:to>
      <xdr:col>5</xdr:col>
      <xdr:colOff>787400</xdr:colOff>
      <xdr:row>221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149</xdr:row>
      <xdr:rowOff>25400</xdr:rowOff>
    </xdr:from>
    <xdr:to>
      <xdr:col>5</xdr:col>
      <xdr:colOff>850900</xdr:colOff>
      <xdr:row>171</xdr:row>
      <xdr:rowOff>50800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101600</xdr:colOff>
      <xdr:row>102</xdr:row>
      <xdr:rowOff>38100</xdr:rowOff>
    </xdr:from>
    <xdr:to>
      <xdr:col>5</xdr:col>
      <xdr:colOff>787400</xdr:colOff>
      <xdr:row>124</xdr:row>
      <xdr:rowOff>63500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5</xdr:col>
      <xdr:colOff>863600</xdr:colOff>
      <xdr:row>77</xdr:row>
      <xdr:rowOff>63500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28"/>
  <sheetViews>
    <sheetView view="pageLayout" zoomScale="150" workbookViewId="0">
      <selection activeCell="A19" sqref="A19:XFD19"/>
    </sheetView>
  </sheetViews>
  <sheetFormatPr baseColWidth="10" defaultRowHeight="13"/>
  <cols>
    <col min="1" max="1" width="12.5703125" bestFit="1" customWidth="1"/>
    <col min="2" max="13" width="7" bestFit="1" customWidth="1"/>
  </cols>
  <sheetData>
    <row r="1" spans="1:13">
      <c r="A1" t="s">
        <v>0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</row>
    <row r="3" spans="1:13">
      <c r="A3" t="s">
        <v>1</v>
      </c>
      <c r="B3">
        <v>55908</v>
      </c>
      <c r="C3">
        <v>55908</v>
      </c>
      <c r="D3">
        <v>101177</v>
      </c>
      <c r="E3">
        <v>97177</v>
      </c>
      <c r="F3">
        <v>97177</v>
      </c>
      <c r="G3">
        <v>112665</v>
      </c>
      <c r="H3">
        <v>112665</v>
      </c>
      <c r="I3">
        <v>112665</v>
      </c>
      <c r="J3">
        <v>116226</v>
      </c>
      <c r="K3">
        <v>116226</v>
      </c>
      <c r="L3">
        <v>112226</v>
      </c>
      <c r="M3">
        <v>112932</v>
      </c>
    </row>
    <row r="4" spans="1:13">
      <c r="A4" t="s">
        <v>2</v>
      </c>
      <c r="B4">
        <v>587</v>
      </c>
      <c r="C4">
        <v>13695</v>
      </c>
      <c r="D4">
        <v>23660</v>
      </c>
      <c r="E4">
        <v>24115</v>
      </c>
      <c r="F4">
        <v>25466</v>
      </c>
      <c r="G4">
        <v>26621</v>
      </c>
      <c r="H4">
        <v>26926</v>
      </c>
      <c r="I4">
        <v>27231</v>
      </c>
      <c r="J4">
        <v>27322</v>
      </c>
      <c r="K4">
        <v>31571</v>
      </c>
      <c r="L4">
        <v>33323</v>
      </c>
      <c r="M4">
        <v>35780</v>
      </c>
    </row>
    <row r="5" spans="1:13">
      <c r="A5" t="s">
        <v>3</v>
      </c>
      <c r="B5">
        <v>207281</v>
      </c>
      <c r="C5">
        <v>224223</v>
      </c>
      <c r="D5">
        <v>255713</v>
      </c>
      <c r="E5">
        <v>270642</v>
      </c>
      <c r="F5">
        <v>290563</v>
      </c>
      <c r="G5">
        <v>519953</v>
      </c>
      <c r="H5">
        <v>533131</v>
      </c>
      <c r="I5">
        <v>550334</v>
      </c>
      <c r="J5">
        <v>608177</v>
      </c>
      <c r="K5">
        <v>625458</v>
      </c>
      <c r="L5">
        <v>640524</v>
      </c>
      <c r="M5">
        <v>668217</v>
      </c>
    </row>
    <row r="6" spans="1:13">
      <c r="A6" t="s">
        <v>4</v>
      </c>
      <c r="B6">
        <v>1635</v>
      </c>
      <c r="C6">
        <v>1985</v>
      </c>
      <c r="D6">
        <v>7690</v>
      </c>
      <c r="E6">
        <v>7710</v>
      </c>
      <c r="F6">
        <v>7710</v>
      </c>
      <c r="G6">
        <v>7650</v>
      </c>
      <c r="H6">
        <v>7900</v>
      </c>
      <c r="I6">
        <v>8140</v>
      </c>
      <c r="J6">
        <v>10125</v>
      </c>
      <c r="K6">
        <v>13885</v>
      </c>
      <c r="L6">
        <v>13995</v>
      </c>
      <c r="M6">
        <v>33880</v>
      </c>
    </row>
    <row r="7" spans="1:13">
      <c r="A7" t="s">
        <v>5</v>
      </c>
      <c r="B7">
        <v>56</v>
      </c>
      <c r="C7">
        <v>108</v>
      </c>
      <c r="D7">
        <v>164</v>
      </c>
      <c r="E7">
        <v>1749</v>
      </c>
      <c r="F7">
        <v>4380</v>
      </c>
      <c r="G7">
        <v>7593</v>
      </c>
      <c r="H7">
        <v>4568</v>
      </c>
      <c r="I7">
        <v>12071</v>
      </c>
      <c r="J7">
        <v>7818</v>
      </c>
      <c r="K7">
        <v>12620</v>
      </c>
      <c r="L7">
        <v>12621</v>
      </c>
      <c r="M7">
        <v>17500</v>
      </c>
    </row>
    <row r="8" spans="1:13">
      <c r="A8" t="s">
        <v>6</v>
      </c>
      <c r="B8">
        <v>0</v>
      </c>
      <c r="C8">
        <v>270</v>
      </c>
      <c r="D8">
        <v>270</v>
      </c>
      <c r="E8">
        <v>262</v>
      </c>
      <c r="F8">
        <v>282</v>
      </c>
      <c r="G8">
        <v>286</v>
      </c>
      <c r="H8">
        <v>1786</v>
      </c>
      <c r="I8">
        <v>1786</v>
      </c>
      <c r="J8">
        <v>1882</v>
      </c>
      <c r="K8">
        <v>1882</v>
      </c>
      <c r="L8">
        <v>2195</v>
      </c>
      <c r="M8">
        <v>2661</v>
      </c>
    </row>
    <row r="9" spans="1:13">
      <c r="A9" t="s">
        <v>20</v>
      </c>
      <c r="B9">
        <f t="shared" ref="B9:M9" si="0">SUM(B3:B8)</f>
        <v>265467</v>
      </c>
      <c r="C9">
        <f t="shared" si="0"/>
        <v>296189</v>
      </c>
      <c r="D9">
        <f t="shared" si="0"/>
        <v>388674</v>
      </c>
      <c r="E9">
        <f t="shared" si="0"/>
        <v>401655</v>
      </c>
      <c r="F9">
        <f t="shared" si="0"/>
        <v>425578</v>
      </c>
      <c r="G9">
        <f t="shared" si="0"/>
        <v>674768</v>
      </c>
      <c r="H9">
        <f t="shared" si="0"/>
        <v>686976</v>
      </c>
      <c r="I9">
        <f t="shared" si="0"/>
        <v>712227</v>
      </c>
      <c r="J9">
        <f t="shared" si="0"/>
        <v>771550</v>
      </c>
      <c r="K9">
        <f t="shared" si="0"/>
        <v>801642</v>
      </c>
      <c r="L9">
        <f t="shared" si="0"/>
        <v>814884</v>
      </c>
      <c r="M9">
        <f t="shared" si="0"/>
        <v>870970</v>
      </c>
    </row>
    <row r="11" spans="1:13">
      <c r="A11" t="s">
        <v>40</v>
      </c>
    </row>
    <row r="12" spans="1:13">
      <c r="A12" t="s">
        <v>41</v>
      </c>
      <c r="B12">
        <f>15226+1306+1350</f>
        <v>17882</v>
      </c>
      <c r="C12">
        <f>30234+2509+2700</f>
        <v>35443</v>
      </c>
      <c r="D12">
        <f>46603+3799+4059</f>
        <v>54461</v>
      </c>
      <c r="E12">
        <f>58554+4553+5426</f>
        <v>68533</v>
      </c>
      <c r="F12">
        <f>76479+5924+6794</f>
        <v>89197</v>
      </c>
      <c r="G12">
        <v>97487</v>
      </c>
      <c r="H12">
        <v>111678</v>
      </c>
      <c r="I12">
        <v>127839</v>
      </c>
      <c r="J12">
        <v>141908</v>
      </c>
      <c r="K12">
        <v>162409</v>
      </c>
      <c r="L12">
        <v>176478</v>
      </c>
      <c r="M12">
        <v>193995</v>
      </c>
    </row>
    <row r="13" spans="1:13">
      <c r="A13" t="s">
        <v>54</v>
      </c>
      <c r="B13">
        <v>0</v>
      </c>
      <c r="C13">
        <v>0</v>
      </c>
      <c r="D13">
        <v>4070</v>
      </c>
      <c r="E13">
        <v>4070</v>
      </c>
      <c r="F13">
        <v>4070</v>
      </c>
      <c r="G13">
        <v>4129</v>
      </c>
      <c r="H13">
        <v>4185</v>
      </c>
      <c r="I13">
        <v>4185</v>
      </c>
      <c r="J13">
        <v>4185</v>
      </c>
      <c r="K13">
        <v>4185</v>
      </c>
      <c r="L13">
        <v>18063</v>
      </c>
      <c r="M13">
        <v>18063</v>
      </c>
    </row>
    <row r="14" spans="1:13">
      <c r="A14" t="s">
        <v>42</v>
      </c>
      <c r="B14">
        <v>39276</v>
      </c>
      <c r="C14">
        <v>84472</v>
      </c>
      <c r="D14">
        <v>116225</v>
      </c>
      <c r="E14">
        <v>147884</v>
      </c>
      <c r="F14">
        <v>179952</v>
      </c>
      <c r="G14">
        <v>214098</v>
      </c>
      <c r="H14">
        <v>244794</v>
      </c>
      <c r="I14">
        <v>276874</v>
      </c>
      <c r="J14">
        <v>317837</v>
      </c>
      <c r="K14">
        <v>350535</v>
      </c>
      <c r="L14">
        <v>386688</v>
      </c>
      <c r="M14">
        <v>432268</v>
      </c>
    </row>
    <row r="15" spans="1:13">
      <c r="A15" t="s">
        <v>43</v>
      </c>
      <c r="B15">
        <v>3139</v>
      </c>
      <c r="C15">
        <v>6652</v>
      </c>
      <c r="D15">
        <v>9934</v>
      </c>
      <c r="E15">
        <v>13200</v>
      </c>
      <c r="F15">
        <v>16287</v>
      </c>
      <c r="G15">
        <v>20184</v>
      </c>
      <c r="H15">
        <v>23405</v>
      </c>
      <c r="I15">
        <v>26629</v>
      </c>
      <c r="J15">
        <v>29877</v>
      </c>
      <c r="K15">
        <v>32890</v>
      </c>
      <c r="L15">
        <v>32890</v>
      </c>
      <c r="M15">
        <v>39364</v>
      </c>
    </row>
    <row r="16" spans="1:13">
      <c r="A16" t="s">
        <v>44</v>
      </c>
      <c r="B16">
        <v>300</v>
      </c>
      <c r="C16">
        <f>886+7982</f>
        <v>8868</v>
      </c>
      <c r="D16">
        <f>17621+1277</f>
        <v>18898</v>
      </c>
      <c r="E16">
        <f>1652+18321</f>
        <v>19973</v>
      </c>
      <c r="F16">
        <f>2163+18574</f>
        <v>20737</v>
      </c>
      <c r="G16">
        <v>23275</v>
      </c>
      <c r="H16">
        <v>24341</v>
      </c>
      <c r="I16">
        <v>26223</v>
      </c>
      <c r="J16">
        <v>31407</v>
      </c>
      <c r="K16">
        <v>33662</v>
      </c>
      <c r="L16">
        <v>35430</v>
      </c>
      <c r="M16">
        <v>46017</v>
      </c>
    </row>
    <row r="17" spans="1:13">
      <c r="A17" t="s">
        <v>45</v>
      </c>
      <c r="B17">
        <v>0</v>
      </c>
      <c r="C17">
        <v>0</v>
      </c>
      <c r="D17">
        <v>300</v>
      </c>
      <c r="E17">
        <v>0</v>
      </c>
      <c r="F17">
        <v>0</v>
      </c>
      <c r="G17">
        <v>204</v>
      </c>
      <c r="H17">
        <v>204</v>
      </c>
      <c r="I17">
        <v>397</v>
      </c>
      <c r="J17">
        <v>4419</v>
      </c>
      <c r="K17">
        <v>5215</v>
      </c>
      <c r="L17">
        <v>25675</v>
      </c>
      <c r="M17">
        <v>25879</v>
      </c>
    </row>
    <row r="18" spans="1:13">
      <c r="A18" t="s">
        <v>46</v>
      </c>
      <c r="B18">
        <v>0</v>
      </c>
      <c r="C18">
        <v>0</v>
      </c>
      <c r="D18">
        <v>0</v>
      </c>
      <c r="E18">
        <v>670</v>
      </c>
      <c r="F18">
        <v>670</v>
      </c>
      <c r="G18">
        <v>707</v>
      </c>
      <c r="H18">
        <v>707</v>
      </c>
      <c r="I18">
        <v>847</v>
      </c>
      <c r="J18">
        <v>847</v>
      </c>
      <c r="K18">
        <v>847</v>
      </c>
      <c r="L18">
        <v>900</v>
      </c>
      <c r="M18">
        <v>21830</v>
      </c>
    </row>
    <row r="19" spans="1:13">
      <c r="A19" t="s">
        <v>47</v>
      </c>
      <c r="B19">
        <v>365</v>
      </c>
      <c r="C19">
        <v>1936</v>
      </c>
      <c r="D19">
        <v>3318</v>
      </c>
      <c r="E19">
        <v>3882</v>
      </c>
      <c r="F19">
        <v>3882</v>
      </c>
      <c r="G19">
        <v>3962</v>
      </c>
      <c r="H19">
        <v>3962</v>
      </c>
      <c r="I19">
        <v>4562</v>
      </c>
      <c r="J19">
        <v>5798</v>
      </c>
      <c r="K19">
        <v>7516</v>
      </c>
      <c r="L19">
        <v>7774</v>
      </c>
      <c r="M19">
        <v>7640</v>
      </c>
    </row>
    <row r="20" spans="1:13">
      <c r="A20" t="s">
        <v>48</v>
      </c>
      <c r="B20">
        <v>10150</v>
      </c>
      <c r="C20">
        <v>14366</v>
      </c>
      <c r="D20">
        <v>24253</v>
      </c>
      <c r="E20">
        <v>30615</v>
      </c>
      <c r="F20">
        <v>34549</v>
      </c>
      <c r="G20">
        <v>38842</v>
      </c>
      <c r="H20">
        <v>43714</v>
      </c>
      <c r="I20">
        <v>55914</v>
      </c>
      <c r="J20">
        <v>66804</v>
      </c>
      <c r="K20">
        <v>72244</v>
      </c>
      <c r="L20">
        <v>86796</v>
      </c>
      <c r="M20">
        <v>98173</v>
      </c>
    </row>
    <row r="21" spans="1:13">
      <c r="A21" t="s">
        <v>49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>
      <c r="A22" t="s">
        <v>50</v>
      </c>
      <c r="B22">
        <v>583</v>
      </c>
      <c r="C22">
        <v>1125</v>
      </c>
      <c r="D22">
        <v>1467</v>
      </c>
      <c r="E22">
        <v>1549</v>
      </c>
      <c r="F22">
        <v>2170</v>
      </c>
      <c r="G22">
        <v>2490</v>
      </c>
      <c r="H22">
        <v>2720</v>
      </c>
      <c r="I22">
        <v>2990</v>
      </c>
      <c r="J22">
        <v>3381</v>
      </c>
      <c r="K22">
        <v>3763</v>
      </c>
      <c r="L22">
        <v>3842</v>
      </c>
      <c r="M22">
        <v>4413</v>
      </c>
    </row>
    <row r="23" spans="1:13">
      <c r="A23" t="s">
        <v>51</v>
      </c>
      <c r="B23">
        <v>0</v>
      </c>
      <c r="C23">
        <v>0</v>
      </c>
      <c r="D23">
        <v>628</v>
      </c>
      <c r="E23">
        <v>837</v>
      </c>
      <c r="F23">
        <v>1046</v>
      </c>
      <c r="G23">
        <v>1026</v>
      </c>
      <c r="H23">
        <v>1197</v>
      </c>
      <c r="I23">
        <v>1368</v>
      </c>
      <c r="J23">
        <v>1539</v>
      </c>
      <c r="K23">
        <v>1710</v>
      </c>
      <c r="L23">
        <v>1710</v>
      </c>
      <c r="M23">
        <v>2052</v>
      </c>
    </row>
    <row r="24" spans="1:13">
      <c r="A24" t="s">
        <v>52</v>
      </c>
      <c r="B24">
        <v>2050</v>
      </c>
      <c r="C24">
        <v>3135</v>
      </c>
      <c r="D24">
        <v>3334</v>
      </c>
      <c r="E24">
        <v>3334</v>
      </c>
      <c r="F24">
        <v>3334</v>
      </c>
      <c r="G24">
        <v>3303</v>
      </c>
      <c r="H24">
        <v>3303</v>
      </c>
      <c r="I24">
        <v>3303</v>
      </c>
      <c r="J24">
        <v>3446</v>
      </c>
      <c r="K24">
        <v>3446</v>
      </c>
      <c r="L24">
        <v>3485</v>
      </c>
      <c r="M24">
        <v>4135</v>
      </c>
    </row>
    <row r="25" spans="1:13">
      <c r="A25" t="s">
        <v>53</v>
      </c>
      <c r="C25">
        <v>0</v>
      </c>
      <c r="D25">
        <v>0</v>
      </c>
      <c r="E25">
        <f>2340</f>
        <v>2340</v>
      </c>
      <c r="F25">
        <f>3340</f>
        <v>3340</v>
      </c>
      <c r="G25">
        <v>4681</v>
      </c>
      <c r="H25">
        <v>4681</v>
      </c>
      <c r="I25">
        <v>4681</v>
      </c>
      <c r="J25">
        <v>9097</v>
      </c>
      <c r="K25">
        <v>9115</v>
      </c>
      <c r="L25">
        <v>9114</v>
      </c>
      <c r="M25">
        <v>12715</v>
      </c>
    </row>
    <row r="26" spans="1:13">
      <c r="A26" t="s">
        <v>38</v>
      </c>
      <c r="B26">
        <f t="shared" ref="B26:M26" si="1">SUM(B12:B25)</f>
        <v>73745</v>
      </c>
      <c r="C26">
        <f t="shared" si="1"/>
        <v>155997</v>
      </c>
      <c r="D26">
        <f t="shared" si="1"/>
        <v>236888</v>
      </c>
      <c r="E26">
        <f t="shared" si="1"/>
        <v>296887</v>
      </c>
      <c r="F26">
        <f t="shared" si="1"/>
        <v>359234</v>
      </c>
      <c r="G26">
        <f t="shared" si="1"/>
        <v>414388</v>
      </c>
      <c r="H26">
        <f t="shared" si="1"/>
        <v>468891</v>
      </c>
      <c r="I26">
        <f t="shared" si="1"/>
        <v>535812</v>
      </c>
      <c r="J26">
        <f t="shared" si="1"/>
        <v>620545</v>
      </c>
      <c r="K26">
        <f t="shared" si="1"/>
        <v>687537</v>
      </c>
      <c r="L26">
        <f t="shared" si="1"/>
        <v>788845</v>
      </c>
      <c r="M26">
        <f t="shared" si="1"/>
        <v>906544</v>
      </c>
    </row>
    <row r="28" spans="1:13">
      <c r="A28" t="s">
        <v>55</v>
      </c>
      <c r="B28">
        <f>B9-B26</f>
        <v>191722</v>
      </c>
      <c r="C28">
        <f t="shared" ref="C28:M28" si="2">C9-C26</f>
        <v>140192</v>
      </c>
      <c r="D28">
        <f t="shared" si="2"/>
        <v>151786</v>
      </c>
      <c r="E28">
        <f t="shared" si="2"/>
        <v>104768</v>
      </c>
      <c r="F28">
        <f t="shared" si="2"/>
        <v>66344</v>
      </c>
      <c r="G28">
        <f t="shared" si="2"/>
        <v>260380</v>
      </c>
      <c r="H28">
        <f t="shared" si="2"/>
        <v>218085</v>
      </c>
      <c r="I28">
        <f t="shared" si="2"/>
        <v>176415</v>
      </c>
      <c r="J28">
        <f t="shared" si="2"/>
        <v>151005</v>
      </c>
      <c r="K28">
        <f t="shared" si="2"/>
        <v>114105</v>
      </c>
      <c r="L28">
        <f t="shared" si="2"/>
        <v>26039</v>
      </c>
      <c r="M28">
        <f t="shared" si="2"/>
        <v>-35574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28"/>
  <sheetViews>
    <sheetView view="pageLayout" zoomScale="150" workbookViewId="0">
      <selection activeCell="H27" sqref="H27"/>
    </sheetView>
  </sheetViews>
  <sheetFormatPr baseColWidth="10" defaultRowHeight="13"/>
  <cols>
    <col min="1" max="1" width="14.140625" bestFit="1" customWidth="1"/>
  </cols>
  <sheetData>
    <row r="1" spans="1:13">
      <c r="A1" t="s">
        <v>0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24</v>
      </c>
    </row>
    <row r="2" spans="1:13">
      <c r="A2" t="s">
        <v>21</v>
      </c>
    </row>
    <row r="3" spans="1:13">
      <c r="A3" t="s">
        <v>1</v>
      </c>
      <c r="B3">
        <v>71318</v>
      </c>
      <c r="C3">
        <v>71318</v>
      </c>
      <c r="D3">
        <v>101754</v>
      </c>
      <c r="E3">
        <v>102104</v>
      </c>
      <c r="F3">
        <v>103498</v>
      </c>
      <c r="G3">
        <v>107055</v>
      </c>
      <c r="H3">
        <v>105246</v>
      </c>
    </row>
    <row r="4" spans="1:13">
      <c r="A4" t="s">
        <v>2</v>
      </c>
      <c r="B4">
        <v>8061</v>
      </c>
      <c r="C4">
        <v>8061</v>
      </c>
      <c r="D4">
        <v>12386</v>
      </c>
      <c r="E4">
        <v>16424</v>
      </c>
      <c r="F4">
        <v>19880</v>
      </c>
      <c r="G4">
        <v>21709</v>
      </c>
      <c r="H4">
        <v>22519</v>
      </c>
    </row>
    <row r="5" spans="1:13">
      <c r="A5" t="s">
        <v>3</v>
      </c>
      <c r="B5">
        <v>151448</v>
      </c>
      <c r="C5">
        <v>151448</v>
      </c>
      <c r="D5">
        <v>259772</v>
      </c>
      <c r="E5">
        <v>271074</v>
      </c>
      <c r="F5">
        <v>298850</v>
      </c>
      <c r="G5">
        <v>493938</v>
      </c>
      <c r="H5">
        <v>507042</v>
      </c>
    </row>
    <row r="6" spans="1:13">
      <c r="A6" t="s">
        <v>4</v>
      </c>
      <c r="B6">
        <v>1850</v>
      </c>
      <c r="C6">
        <v>1850</v>
      </c>
      <c r="D6">
        <v>7500</v>
      </c>
      <c r="E6">
        <v>8225</v>
      </c>
      <c r="F6">
        <v>8225</v>
      </c>
      <c r="G6">
        <v>8225</v>
      </c>
      <c r="H6">
        <v>8225</v>
      </c>
    </row>
    <row r="7" spans="1:13">
      <c r="A7" t="s">
        <v>5</v>
      </c>
      <c r="B7">
        <v>0</v>
      </c>
      <c r="C7">
        <v>5866</v>
      </c>
      <c r="D7">
        <v>2728</v>
      </c>
      <c r="E7">
        <v>8158</v>
      </c>
      <c r="F7">
        <v>8161</v>
      </c>
      <c r="G7">
        <v>8164</v>
      </c>
      <c r="H7">
        <v>6781</v>
      </c>
    </row>
    <row r="8" spans="1:13">
      <c r="A8" t="s">
        <v>6</v>
      </c>
      <c r="B8">
        <v>240</v>
      </c>
      <c r="C8">
        <v>560</v>
      </c>
      <c r="D8">
        <v>800</v>
      </c>
      <c r="E8">
        <v>800</v>
      </c>
      <c r="F8">
        <v>1061</v>
      </c>
      <c r="G8">
        <v>2346</v>
      </c>
      <c r="H8">
        <v>1791</v>
      </c>
    </row>
    <row r="9" spans="1:13">
      <c r="A9" t="s">
        <v>19</v>
      </c>
      <c r="B9">
        <f>SUM(B3:B8)</f>
        <v>232917</v>
      </c>
      <c r="C9">
        <f>SUM(C3:C8)</f>
        <v>239103</v>
      </c>
      <c r="D9">
        <f>SUM(D3:D8)</f>
        <v>384940</v>
      </c>
      <c r="E9">
        <f>SUM(E3:E8)</f>
        <v>406785</v>
      </c>
      <c r="F9">
        <v>439674</v>
      </c>
      <c r="G9">
        <v>641439</v>
      </c>
      <c r="H9">
        <v>651607</v>
      </c>
    </row>
    <row r="11" spans="1:13">
      <c r="A11" t="s">
        <v>22</v>
      </c>
    </row>
    <row r="12" spans="1:13">
      <c r="A12" t="s">
        <v>23</v>
      </c>
      <c r="B12">
        <v>8956</v>
      </c>
      <c r="C12">
        <v>23096</v>
      </c>
      <c r="D12">
        <v>37282</v>
      </c>
      <c r="E12">
        <v>59153</v>
      </c>
      <c r="F12">
        <v>73221</v>
      </c>
      <c r="G12">
        <v>87290</v>
      </c>
      <c r="H12">
        <v>101359</v>
      </c>
    </row>
    <row r="13" spans="1:13">
      <c r="A13" t="s">
        <v>25</v>
      </c>
      <c r="B13">
        <v>0</v>
      </c>
      <c r="C13">
        <v>0</v>
      </c>
      <c r="D13">
        <v>15357</v>
      </c>
      <c r="E13">
        <v>16426</v>
      </c>
      <c r="F13">
        <v>16427</v>
      </c>
      <c r="G13">
        <v>16427</v>
      </c>
      <c r="H13">
        <v>16427</v>
      </c>
    </row>
    <row r="14" spans="1:13">
      <c r="A14" t="s">
        <v>26</v>
      </c>
      <c r="B14">
        <v>33697</v>
      </c>
      <c r="C14">
        <v>67347</v>
      </c>
      <c r="D14">
        <v>100515</v>
      </c>
      <c r="E14">
        <v>129079</v>
      </c>
      <c r="F14">
        <v>170000</v>
      </c>
      <c r="G14">
        <v>204134</v>
      </c>
      <c r="H14">
        <v>251893</v>
      </c>
    </row>
    <row r="15" spans="1:13">
      <c r="A15" t="s">
        <v>27</v>
      </c>
      <c r="B15">
        <v>557</v>
      </c>
      <c r="C15">
        <v>3761</v>
      </c>
      <c r="D15">
        <v>6959</v>
      </c>
      <c r="E15">
        <v>8628</v>
      </c>
      <c r="F15">
        <v>42224</v>
      </c>
      <c r="G15">
        <v>43126</v>
      </c>
      <c r="H15">
        <v>42030</v>
      </c>
    </row>
    <row r="16" spans="1:13">
      <c r="A16" t="s">
        <v>28</v>
      </c>
      <c r="B16">
        <v>12993</v>
      </c>
      <c r="C16">
        <v>15993</v>
      </c>
      <c r="D16">
        <v>23740</v>
      </c>
      <c r="E16">
        <v>36012</v>
      </c>
      <c r="F16">
        <v>14478</v>
      </c>
      <c r="G16">
        <v>15879</v>
      </c>
      <c r="H16">
        <v>16982</v>
      </c>
    </row>
    <row r="17" spans="1:13">
      <c r="A17" t="s">
        <v>29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13">
      <c r="A18" t="s">
        <v>30</v>
      </c>
      <c r="B18">
        <v>0</v>
      </c>
      <c r="C18">
        <v>0</v>
      </c>
      <c r="D18">
        <v>309</v>
      </c>
      <c r="E18">
        <v>668</v>
      </c>
      <c r="F18">
        <v>1209</v>
      </c>
      <c r="G18">
        <v>1209</v>
      </c>
      <c r="H18">
        <v>1232</v>
      </c>
    </row>
    <row r="19" spans="1:13">
      <c r="A19" t="s">
        <v>31</v>
      </c>
      <c r="B19">
        <v>0</v>
      </c>
      <c r="C19">
        <v>3206</v>
      </c>
      <c r="D19">
        <v>3206</v>
      </c>
      <c r="E19">
        <v>2370</v>
      </c>
      <c r="F19">
        <v>2370</v>
      </c>
      <c r="G19">
        <v>2370</v>
      </c>
      <c r="H19">
        <v>2970</v>
      </c>
    </row>
    <row r="20" spans="1:13">
      <c r="A20" t="s">
        <v>32</v>
      </c>
      <c r="B20">
        <v>7497</v>
      </c>
      <c r="C20">
        <v>8039</v>
      </c>
      <c r="D20">
        <v>14273</v>
      </c>
      <c r="E20">
        <v>17672</v>
      </c>
      <c r="F20">
        <v>20532</v>
      </c>
      <c r="G20">
        <v>23730</v>
      </c>
      <c r="H20">
        <v>29565</v>
      </c>
    </row>
    <row r="21" spans="1:13">
      <c r="A21" t="s">
        <v>33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</row>
    <row r="22" spans="1:13">
      <c r="A22" t="s">
        <v>34</v>
      </c>
      <c r="B22">
        <v>978</v>
      </c>
      <c r="C22">
        <v>1461</v>
      </c>
      <c r="D22">
        <v>2004</v>
      </c>
      <c r="E22">
        <v>2668</v>
      </c>
      <c r="F22">
        <v>2414</v>
      </c>
      <c r="G22">
        <v>2724</v>
      </c>
      <c r="H22">
        <v>2989</v>
      </c>
    </row>
    <row r="23" spans="1:13">
      <c r="A23" t="s">
        <v>35</v>
      </c>
      <c r="B23">
        <v>0</v>
      </c>
      <c r="C23">
        <v>0</v>
      </c>
      <c r="D23">
        <v>0</v>
      </c>
      <c r="E23">
        <v>0</v>
      </c>
      <c r="F23">
        <v>855</v>
      </c>
      <c r="G23">
        <v>1026</v>
      </c>
      <c r="H23">
        <v>1197</v>
      </c>
    </row>
    <row r="24" spans="1:13">
      <c r="A24" t="s">
        <v>36</v>
      </c>
      <c r="B24">
        <v>600</v>
      </c>
      <c r="C24">
        <v>1100</v>
      </c>
      <c r="D24">
        <v>1500</v>
      </c>
      <c r="E24">
        <v>1500</v>
      </c>
      <c r="F24">
        <v>1500</v>
      </c>
      <c r="G24">
        <v>1500</v>
      </c>
      <c r="H24">
        <v>1500</v>
      </c>
    </row>
    <row r="25" spans="1:13">
      <c r="A25" t="s">
        <v>37</v>
      </c>
      <c r="B25">
        <v>-1264</v>
      </c>
      <c r="C25">
        <v>-1264</v>
      </c>
      <c r="D25">
        <v>-1264</v>
      </c>
      <c r="E25">
        <v>2735</v>
      </c>
      <c r="F25">
        <v>5235</v>
      </c>
      <c r="G25">
        <v>6735</v>
      </c>
      <c r="H25">
        <v>6735</v>
      </c>
    </row>
    <row r="26" spans="1:13">
      <c r="A26" t="s">
        <v>39</v>
      </c>
      <c r="B26">
        <f>SUM(B12:B25)</f>
        <v>64014</v>
      </c>
      <c r="C26">
        <f>SUM(C12:C25)</f>
        <v>122739</v>
      </c>
      <c r="D26">
        <f>SUM(D12:D25)</f>
        <v>203881</v>
      </c>
      <c r="E26">
        <f>SUM(E12:E25)</f>
        <v>276911</v>
      </c>
      <c r="F26">
        <v>350265</v>
      </c>
      <c r="G26">
        <v>405951</v>
      </c>
      <c r="H26">
        <v>474677</v>
      </c>
    </row>
    <row r="28" spans="1:13">
      <c r="A28" t="s">
        <v>56</v>
      </c>
      <c r="B28">
        <f>B9-B26</f>
        <v>168903</v>
      </c>
      <c r="C28">
        <f t="shared" ref="C28:M28" si="0">C9-C26</f>
        <v>116364</v>
      </c>
      <c r="D28">
        <f t="shared" si="0"/>
        <v>181059</v>
      </c>
      <c r="E28">
        <f t="shared" si="0"/>
        <v>129874</v>
      </c>
      <c r="F28">
        <f t="shared" si="0"/>
        <v>89409</v>
      </c>
      <c r="G28">
        <f t="shared" si="0"/>
        <v>235488</v>
      </c>
      <c r="H28">
        <f t="shared" si="0"/>
        <v>176930</v>
      </c>
      <c r="I28">
        <f t="shared" si="0"/>
        <v>0</v>
      </c>
      <c r="J28">
        <f t="shared" si="0"/>
        <v>0</v>
      </c>
      <c r="K28">
        <f t="shared" si="0"/>
        <v>0</v>
      </c>
      <c r="L28">
        <f t="shared" si="0"/>
        <v>0</v>
      </c>
      <c r="M28">
        <f t="shared" si="0"/>
        <v>0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view="pageLayout" workbookViewId="0">
      <selection activeCell="E34" sqref="E34"/>
    </sheetView>
  </sheetViews>
  <sheetFormatPr baseColWidth="10" defaultRowHeight="13"/>
  <sheetData/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tabSelected="1" view="pageLayout" workbookViewId="0">
      <selection activeCell="E44" sqref="E44"/>
    </sheetView>
  </sheetViews>
  <sheetFormatPr baseColWidth="10" defaultRowHeight="13"/>
  <sheetData/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2014</vt:lpstr>
      <vt:lpstr>2015</vt:lpstr>
      <vt:lpstr>Income</vt:lpstr>
      <vt:lpstr>Expense</vt:lpstr>
    </vt:vector>
  </TitlesOfParts>
  <Company>Pair Technologies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Chase</dc:creator>
  <cp:lastModifiedBy>Bruce Chase</cp:lastModifiedBy>
  <dcterms:created xsi:type="dcterms:W3CDTF">2015-06-13T20:05:19Z</dcterms:created>
  <dcterms:modified xsi:type="dcterms:W3CDTF">2015-09-05T14:35:02Z</dcterms:modified>
</cp:coreProperties>
</file>